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401147/files/1/"/>
    </mc:Choice>
  </mc:AlternateContent>
  <xr:revisionPtr revIDLastSave="0" documentId="13_ncr:1_{6CE9E614-65CB-4C6E-8E6D-3EA87940D109}" xr6:coauthVersionLast="47" xr6:coauthVersionMax="47" xr10:uidLastSave="{00000000-0000-0000-0000-000000000000}"/>
  <bookViews>
    <workbookView xWindow="-120" yWindow="-120" windowWidth="29040" windowHeight="15720" activeTab="1" xr2:uid="{213DE875-B07C-4F0A-93A6-5EE549FFD1B9}"/>
  </bookViews>
  <sheets>
    <sheet name="OSA 1" sheetId="1" r:id="rId1"/>
    <sheet name="OS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J7" i="1"/>
  <c r="J8" i="1"/>
  <c r="J10" i="1"/>
  <c r="J11" i="1"/>
  <c r="J12" i="1"/>
  <c r="J13" i="1"/>
  <c r="J14" i="1"/>
  <c r="J15" i="1"/>
  <c r="J16" i="1" s="1"/>
  <c r="H22" i="1" s="1"/>
  <c r="J6" i="1"/>
  <c r="F20" i="1"/>
  <c r="I10" i="2"/>
  <c r="J10" i="2" s="1"/>
  <c r="I11" i="2"/>
  <c r="J11" i="2" s="1"/>
  <c r="I9" i="2"/>
  <c r="J9" i="2" s="1"/>
  <c r="I7" i="1"/>
  <c r="I8" i="1"/>
  <c r="I9" i="1"/>
  <c r="I10" i="1"/>
  <c r="I11" i="1"/>
  <c r="I12" i="1"/>
  <c r="I13" i="1"/>
  <c r="I14" i="1"/>
  <c r="I15" i="1"/>
  <c r="I6" i="1"/>
  <c r="F11" i="2"/>
  <c r="F10" i="2"/>
  <c r="F9" i="2"/>
  <c r="F15" i="1"/>
  <c r="F14" i="1"/>
  <c r="F13" i="1"/>
  <c r="F12" i="1"/>
  <c r="F11" i="1"/>
  <c r="F10" i="1"/>
  <c r="F9" i="1"/>
  <c r="F8" i="1"/>
  <c r="F7" i="1"/>
  <c r="F6" i="1"/>
  <c r="J12" i="2" l="1"/>
  <c r="F12" i="2"/>
  <c r="F16" i="1"/>
  <c r="J14" i="2" l="1"/>
</calcChain>
</file>

<file path=xl/sharedStrings.xml><?xml version="1.0" encoding="utf-8"?>
<sst xmlns="http://schemas.openxmlformats.org/spreadsheetml/2006/main" count="47" uniqueCount="36">
  <si>
    <t>Jrk nr</t>
  </si>
  <si>
    <t>Nimetus</t>
  </si>
  <si>
    <t>Liiniveopäevade arv</t>
  </si>
  <si>
    <t xml:space="preserve">2 suuna maksumus </t>
  </si>
  <si>
    <t>2 suuna maksumus kokku km-ta (tabel täitub automaatselt)</t>
  </si>
  <si>
    <t>Istekohti bussis</t>
  </si>
  <si>
    <t>KOKKU</t>
  </si>
  <si>
    <t>Liiniveo algus Tallinn või Harjumaa, lõpuga Harjumaal</t>
  </si>
  <si>
    <t>Aktsiaselts MK Autobuss</t>
  </si>
  <si>
    <t xml:space="preserve"> Liin nr 2 Kopli - Ämari (E-R)</t>
  </si>
  <si>
    <t xml:space="preserve"> Liin nr 3 Pirita - Lasnamäe - Pääsküla - Saue - Keila - Ämari (E-R)</t>
  </si>
  <si>
    <t xml:space="preserve"> Liin nr 4 Lasnamäe - Mustamäe - Ämari (nädalavahetus, riiklikud pühad)</t>
  </si>
  <si>
    <t xml:space="preserve"> Liin nr 5 Kopli - Mustamäe - Keila - Paldiski (E-R)</t>
  </si>
  <si>
    <t xml:space="preserve"> Liin nr 7 Pirita - Lasnamäe - Pääsküla - Saue - Keila - Paldiski (E-R)</t>
  </si>
  <si>
    <t xml:space="preserve"> Liin nr 11 Kopli - Mustamäe - Keila - Ämari (E-R)</t>
  </si>
  <si>
    <t xml:space="preserve"> Liin nr 20 Jüri - Tallinn - Ämari (E-R)</t>
  </si>
  <si>
    <t xml:space="preserve"> Liin nr 21 Tallinn - Ämari (E-R)</t>
  </si>
  <si>
    <t>Liin nr 26 Kohila - Laitse - Ämari (E-R)</t>
  </si>
  <si>
    <t xml:space="preserve"> Liin nr 27 Priisle - Mustamäe - Ämari (E-R)</t>
  </si>
  <si>
    <t>Liiniveo algus Tallinn või Harjumaa, lõpuga väljaspool Harjumaad</t>
  </si>
  <si>
    <t xml:space="preserve"> Liin nr 1a Tallinn - Tapa (E-R)</t>
  </si>
  <si>
    <t xml:space="preserve"> Liin nr 1b Tallinn - Tapa (E-R)</t>
  </si>
  <si>
    <t xml:space="preserve"> Liin nr 8 Tallinn - Jõhvi (E ja N ning tagasi K ja R)</t>
  </si>
  <si>
    <t>UUS hind 5% hinnatõus alates 01.05.2026</t>
  </si>
  <si>
    <t>UUS hind 5% hinnatõus alates 01.05.2026 -31.12.2026</t>
  </si>
  <si>
    <r>
      <t xml:space="preserve">Nimetus- </t>
    </r>
    <r>
      <rPr>
        <b/>
        <sz val="11"/>
        <color rgb="FFFF0000"/>
        <rFont val="Aptos Narrow"/>
        <charset val="186"/>
        <scheme val="minor"/>
      </rPr>
      <t>Uus liin</t>
    </r>
    <r>
      <rPr>
        <b/>
        <sz val="11"/>
        <rFont val="Aptos Narrow"/>
        <family val="2"/>
        <charset val="186"/>
        <scheme val="minor"/>
      </rPr>
      <t xml:space="preserve"> </t>
    </r>
    <r>
      <rPr>
        <b/>
        <sz val="11"/>
        <color rgb="FFFF0000"/>
        <rFont val="Aptos Narrow"/>
        <charset val="186"/>
        <scheme val="minor"/>
      </rPr>
      <t>alates 01.08.2026 - 31.12.2026</t>
    </r>
  </si>
  <si>
    <t>Liin nr 29:  Loo-Peetri-Saku-Paldiski (E-R)</t>
  </si>
  <si>
    <t>2 suuna maksumus kokku km-ta (tabel täitub automaatselt) (Periood 01.01.2026  -30.04.2026)</t>
  </si>
  <si>
    <t>Liiniveopäevade arv (periood 01.01.2026 - 30.04.2026)</t>
  </si>
  <si>
    <t>Liiniveopäevade arv (periood 01.01.2026 - 30.04.2026</t>
  </si>
  <si>
    <t xml:space="preserve">Maksumus kokku km-ta: </t>
  </si>
  <si>
    <t>Maksumus kokku koos uue liiniga km-ta:</t>
  </si>
  <si>
    <t>2 suuna maksumus kokku km-ta (tabel täitub automaatselt) (periood 01.01.2026 - 30.04.2026)</t>
  </si>
  <si>
    <t>Liinipäevade arv (alates 01.05 - 31.12.2026)</t>
  </si>
  <si>
    <t>2 suuna maksumus kokku km-ta (tabel täitub automaatselt) (Periood 01.05.2026 -31.12.2026)</t>
  </si>
  <si>
    <t>Lisa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</si>
</sst>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charset val="186"/>
      <scheme val="minor"/>
    </font>
    <font>
      <b/>
      <sz val="11"/>
      <name val="Aptos Narrow"/>
      <family val="2"/>
      <charset val="186"/>
      <scheme val="minor"/>
    </font>
    <font>
      <sz val="11"/>
      <name val="Aptos Narrow"/>
      <family val="2"/>
      <charset val="186"/>
      <scheme val="minor"/>
    </font>
    <font>
      <b/>
      <sz val="11"/>
      <color rgb="FFFF0000"/>
      <name val="Aptos Narrow"/>
      <charset val="186"/>
      <scheme val="minor"/>
    </font>
    <font>
      <sz val="11"/>
      <color theme="1"/>
      <name val="Aptos Narrow"/>
      <charset val="186"/>
      <scheme val="minor"/>
    </font>
    <font>
      <b/>
      <sz val="11"/>
      <color theme="1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64">
    <xf numFmtId="0" fontId="0" fillId="0" borderId="0" xfId="0"/>
    <xf numFmtId="0" fontId="4" fillId="0" borderId="0" xfId="0" applyFont="1"/>
    <xf numFmtId="0" fontId="5" fillId="2" borderId="2" xfId="1" applyFont="1" applyBorder="1" applyAlignment="1">
      <alignment horizontal="center" vertical="center"/>
    </xf>
    <xf numFmtId="0" fontId="5" fillId="2" borderId="2" xfId="1" applyFont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/>
    </xf>
    <xf numFmtId="0" fontId="0" fillId="0" borderId="2" xfId="0" applyBorder="1"/>
    <xf numFmtId="0" fontId="5" fillId="2" borderId="5" xfId="1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8" fillId="0" borderId="0" xfId="0" applyFont="1" applyFill="1" applyBorder="1"/>
    <xf numFmtId="0" fontId="5" fillId="0" borderId="0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4" borderId="13" xfId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wrapText="1"/>
    </xf>
    <xf numFmtId="0" fontId="6" fillId="0" borderId="15" xfId="2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5" xfId="1" applyFont="1" applyFill="1" applyBorder="1" applyAlignment="1">
      <alignment horizontal="left" vertical="center"/>
    </xf>
    <xf numFmtId="0" fontId="5" fillId="2" borderId="21" xfId="1" applyFont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2" borderId="22" xfId="1" applyFont="1" applyBorder="1" applyAlignment="1">
      <alignment horizontal="center" vertical="center" wrapText="1"/>
    </xf>
    <xf numFmtId="0" fontId="5" fillId="3" borderId="23" xfId="2" applyFont="1" applyBorder="1" applyAlignment="1">
      <alignment horizontal="center" vertical="center" wrapText="1"/>
    </xf>
    <xf numFmtId="0" fontId="5" fillId="2" borderId="24" xfId="1" applyFont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/>
    </xf>
    <xf numFmtId="0" fontId="6" fillId="0" borderId="16" xfId="2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5" fillId="2" borderId="5" xfId="1" applyFont="1" applyBorder="1" applyAlignment="1">
      <alignment horizontal="center" vertical="center"/>
    </xf>
    <xf numFmtId="0" fontId="5" fillId="2" borderId="11" xfId="1" applyFont="1" applyBorder="1" applyAlignment="1">
      <alignment horizontal="center" vertical="center" wrapText="1"/>
    </xf>
    <xf numFmtId="0" fontId="5" fillId="4" borderId="27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wrapText="1"/>
    </xf>
    <xf numFmtId="0" fontId="6" fillId="0" borderId="25" xfId="2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" fillId="0" borderId="26" xfId="2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/>
    </xf>
    <xf numFmtId="0" fontId="0" fillId="0" borderId="5" xfId="0" applyBorder="1"/>
    <xf numFmtId="0" fontId="5" fillId="2" borderId="14" xfId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5" borderId="3" xfId="0" applyNumberFormat="1" applyFont="1" applyFill="1" applyBorder="1"/>
    <xf numFmtId="2" fontId="4" fillId="0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</cellXfs>
  <cellStyles count="3">
    <cellStyle name="Hea" xfId="1" builtinId="26"/>
    <cellStyle name="Märkus" xfId="2" builtinId="10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27AB-9A84-43FE-B509-6F54DEE73818}">
  <dimension ref="B2:L22"/>
  <sheetViews>
    <sheetView workbookViewId="0">
      <selection activeCell="J25" sqref="J25"/>
    </sheetView>
  </sheetViews>
  <sheetFormatPr defaultRowHeight="14.25"/>
  <cols>
    <col min="3" max="3" width="62.375" customWidth="1"/>
    <col min="4" max="4" width="15.5" customWidth="1"/>
    <col min="5" max="5" width="14.375" customWidth="1"/>
    <col min="6" max="6" width="19.875" customWidth="1"/>
    <col min="7" max="7" width="9.5" customWidth="1"/>
    <col min="8" max="8" width="13.5" customWidth="1"/>
    <col min="9" max="9" width="15.125" customWidth="1"/>
    <col min="10" max="10" width="20.125" customWidth="1"/>
  </cols>
  <sheetData>
    <row r="2" spans="2:12" ht="15">
      <c r="B2" s="61" t="s">
        <v>7</v>
      </c>
      <c r="C2" s="61"/>
      <c r="D2" s="1"/>
    </row>
    <row r="3" spans="2:12" ht="15">
      <c r="B3" s="61" t="s">
        <v>8</v>
      </c>
      <c r="C3" s="61"/>
      <c r="D3" s="1"/>
    </row>
    <row r="4" spans="2:12" ht="15" thickBot="1"/>
    <row r="5" spans="2:12" ht="75">
      <c r="B5" s="2" t="s">
        <v>0</v>
      </c>
      <c r="C5" s="44" t="s">
        <v>1</v>
      </c>
      <c r="D5" s="36" t="s">
        <v>28</v>
      </c>
      <c r="E5" s="37" t="s">
        <v>3</v>
      </c>
      <c r="F5" s="38" t="s">
        <v>27</v>
      </c>
      <c r="G5" s="32" t="s">
        <v>5</v>
      </c>
      <c r="H5" s="46" t="s">
        <v>33</v>
      </c>
      <c r="I5" s="47" t="s">
        <v>24</v>
      </c>
      <c r="J5" s="48" t="s">
        <v>34</v>
      </c>
    </row>
    <row r="6" spans="2:12">
      <c r="B6" s="4">
        <v>1</v>
      </c>
      <c r="C6" s="31" t="s">
        <v>9</v>
      </c>
      <c r="D6" s="39">
        <v>43</v>
      </c>
      <c r="E6" s="4">
        <v>156</v>
      </c>
      <c r="F6" s="40">
        <f>D6*E6</f>
        <v>6708</v>
      </c>
      <c r="G6" s="33">
        <v>55</v>
      </c>
      <c r="H6" s="49">
        <v>80</v>
      </c>
      <c r="I6" s="13">
        <f>E6*1.05</f>
        <v>163.80000000000001</v>
      </c>
      <c r="J6" s="50">
        <f>H6*I6</f>
        <v>13104</v>
      </c>
      <c r="L6" s="15"/>
    </row>
    <row r="7" spans="2:12">
      <c r="B7" s="4">
        <v>2</v>
      </c>
      <c r="C7" s="31" t="s">
        <v>10</v>
      </c>
      <c r="D7" s="39">
        <v>43</v>
      </c>
      <c r="E7" s="4">
        <v>158</v>
      </c>
      <c r="F7" s="40">
        <f t="shared" ref="F7:F15" si="0">D7*E7</f>
        <v>6794</v>
      </c>
      <c r="G7" s="33">
        <v>55</v>
      </c>
      <c r="H7" s="49">
        <v>80</v>
      </c>
      <c r="I7" s="13">
        <f t="shared" ref="I7:I15" si="1">E7*1.05</f>
        <v>165.9</v>
      </c>
      <c r="J7" s="50">
        <f t="shared" ref="J7:J15" si="2">H7*I7</f>
        <v>13272</v>
      </c>
      <c r="L7" s="15"/>
    </row>
    <row r="8" spans="2:12">
      <c r="B8" s="4">
        <v>3</v>
      </c>
      <c r="C8" s="31" t="s">
        <v>11</v>
      </c>
      <c r="D8" s="39">
        <v>37</v>
      </c>
      <c r="E8" s="4">
        <v>120</v>
      </c>
      <c r="F8" s="40">
        <f t="shared" si="0"/>
        <v>4440</v>
      </c>
      <c r="G8" s="33">
        <v>19</v>
      </c>
      <c r="H8" s="49">
        <v>76</v>
      </c>
      <c r="I8" s="13">
        <f t="shared" si="1"/>
        <v>126</v>
      </c>
      <c r="J8" s="50">
        <f t="shared" si="2"/>
        <v>9576</v>
      </c>
      <c r="L8" s="15"/>
    </row>
    <row r="9" spans="2:12">
      <c r="B9" s="4">
        <v>4</v>
      </c>
      <c r="C9" s="31" t="s">
        <v>12</v>
      </c>
      <c r="D9" s="39">
        <v>83</v>
      </c>
      <c r="E9" s="4">
        <v>166</v>
      </c>
      <c r="F9" s="40">
        <f t="shared" si="0"/>
        <v>13778</v>
      </c>
      <c r="G9" s="33">
        <v>50</v>
      </c>
      <c r="H9" s="49">
        <v>169</v>
      </c>
      <c r="I9" s="13">
        <f t="shared" si="1"/>
        <v>174.3</v>
      </c>
      <c r="J9" s="50">
        <f>H9*I9</f>
        <v>29456.7</v>
      </c>
      <c r="L9" s="15"/>
    </row>
    <row r="10" spans="2:12">
      <c r="B10" s="4">
        <v>5</v>
      </c>
      <c r="C10" s="31" t="s">
        <v>13</v>
      </c>
      <c r="D10" s="39">
        <v>83</v>
      </c>
      <c r="E10" s="4">
        <v>168</v>
      </c>
      <c r="F10" s="40">
        <f t="shared" si="0"/>
        <v>13944</v>
      </c>
      <c r="G10" s="33">
        <v>50</v>
      </c>
      <c r="H10" s="49">
        <v>169</v>
      </c>
      <c r="I10" s="13">
        <f t="shared" si="1"/>
        <v>176.4</v>
      </c>
      <c r="J10" s="50">
        <f t="shared" si="2"/>
        <v>29811.600000000002</v>
      </c>
      <c r="L10" s="15"/>
    </row>
    <row r="11" spans="2:12">
      <c r="B11" s="4">
        <v>6</v>
      </c>
      <c r="C11" s="31" t="s">
        <v>14</v>
      </c>
      <c r="D11" s="39">
        <v>83</v>
      </c>
      <c r="E11" s="4">
        <v>158</v>
      </c>
      <c r="F11" s="40">
        <f t="shared" si="0"/>
        <v>13114</v>
      </c>
      <c r="G11" s="33">
        <v>55</v>
      </c>
      <c r="H11" s="49">
        <v>169</v>
      </c>
      <c r="I11" s="13">
        <f t="shared" si="1"/>
        <v>165.9</v>
      </c>
      <c r="J11" s="50">
        <f t="shared" si="2"/>
        <v>28037.100000000002</v>
      </c>
      <c r="L11" s="15"/>
    </row>
    <row r="12" spans="2:12">
      <c r="B12" s="4">
        <v>7</v>
      </c>
      <c r="C12" s="31" t="s">
        <v>15</v>
      </c>
      <c r="D12" s="39">
        <v>83</v>
      </c>
      <c r="E12" s="4">
        <v>148</v>
      </c>
      <c r="F12" s="40">
        <f t="shared" si="0"/>
        <v>12284</v>
      </c>
      <c r="G12" s="33">
        <v>19</v>
      </c>
      <c r="H12" s="49">
        <v>169</v>
      </c>
      <c r="I12" s="13">
        <f t="shared" si="1"/>
        <v>155.4</v>
      </c>
      <c r="J12" s="50">
        <f t="shared" si="2"/>
        <v>26262.600000000002</v>
      </c>
      <c r="L12" s="15"/>
    </row>
    <row r="13" spans="2:12">
      <c r="B13" s="4">
        <v>8</v>
      </c>
      <c r="C13" s="31" t="s">
        <v>16</v>
      </c>
      <c r="D13" s="39">
        <v>83</v>
      </c>
      <c r="E13" s="4">
        <v>146</v>
      </c>
      <c r="F13" s="40">
        <f t="shared" si="0"/>
        <v>12118</v>
      </c>
      <c r="G13" s="33">
        <v>19</v>
      </c>
      <c r="H13" s="49">
        <v>169</v>
      </c>
      <c r="I13" s="13">
        <f t="shared" si="1"/>
        <v>153.30000000000001</v>
      </c>
      <c r="J13" s="50">
        <f t="shared" si="2"/>
        <v>25907.7</v>
      </c>
      <c r="L13" s="15"/>
    </row>
    <row r="14" spans="2:12">
      <c r="B14" s="4">
        <v>9</v>
      </c>
      <c r="C14" s="31" t="s">
        <v>17</v>
      </c>
      <c r="D14" s="39">
        <v>83</v>
      </c>
      <c r="E14" s="4">
        <v>148</v>
      </c>
      <c r="F14" s="40">
        <f t="shared" si="0"/>
        <v>12284</v>
      </c>
      <c r="G14" s="33">
        <v>19</v>
      </c>
      <c r="H14" s="49">
        <v>169</v>
      </c>
      <c r="I14" s="13">
        <f t="shared" si="1"/>
        <v>155.4</v>
      </c>
      <c r="J14" s="50">
        <f t="shared" si="2"/>
        <v>26262.600000000002</v>
      </c>
      <c r="L14" s="15"/>
    </row>
    <row r="15" spans="2:12" ht="15" thickBot="1">
      <c r="B15" s="4">
        <v>10</v>
      </c>
      <c r="C15" s="31" t="s">
        <v>18</v>
      </c>
      <c r="D15" s="41">
        <v>83</v>
      </c>
      <c r="E15" s="42">
        <v>136</v>
      </c>
      <c r="F15" s="43">
        <f t="shared" si="0"/>
        <v>11288</v>
      </c>
      <c r="G15" s="33">
        <v>16</v>
      </c>
      <c r="H15" s="51">
        <v>169</v>
      </c>
      <c r="I15" s="29">
        <f t="shared" si="1"/>
        <v>142.80000000000001</v>
      </c>
      <c r="J15" s="52">
        <f t="shared" si="2"/>
        <v>24133.200000000001</v>
      </c>
      <c r="L15" s="15"/>
    </row>
    <row r="16" spans="2:12" ht="15.75" thickBot="1">
      <c r="E16" s="34" t="s">
        <v>6</v>
      </c>
      <c r="F16" s="35">
        <f>SUM(F6:F15)</f>
        <v>106752</v>
      </c>
      <c r="I16" s="11"/>
      <c r="J16" s="59">
        <f>SUM(J6:J15)</f>
        <v>225823.50000000003</v>
      </c>
    </row>
    <row r="18" spans="2:10" ht="15" thickBot="1"/>
    <row r="19" spans="2:10" ht="45.75" thickBot="1">
      <c r="B19" s="2" t="s">
        <v>0</v>
      </c>
      <c r="C19" s="44" t="s">
        <v>25</v>
      </c>
      <c r="D19" s="36" t="s">
        <v>2</v>
      </c>
      <c r="E19" s="37" t="s">
        <v>3</v>
      </c>
      <c r="F19" s="54" t="s">
        <v>4</v>
      </c>
      <c r="G19" s="45" t="s">
        <v>5</v>
      </c>
      <c r="H19" s="12"/>
      <c r="I19" s="12"/>
      <c r="J19" s="10"/>
    </row>
    <row r="20" spans="2:10" ht="15.75" thickBot="1">
      <c r="B20" s="5"/>
      <c r="C20" s="53" t="s">
        <v>26</v>
      </c>
      <c r="D20" s="55">
        <v>106</v>
      </c>
      <c r="E20" s="56">
        <v>218</v>
      </c>
      <c r="F20" s="22">
        <f>D20*E20</f>
        <v>23108</v>
      </c>
      <c r="G20" s="21">
        <v>16</v>
      </c>
      <c r="H20" s="14"/>
      <c r="I20" s="8"/>
    </row>
    <row r="21" spans="2:10" ht="15" thickBot="1"/>
    <row r="22" spans="2:10" ht="15.75" thickBot="1">
      <c r="F22" s="19"/>
      <c r="G22" s="20" t="s">
        <v>31</v>
      </c>
      <c r="H22" s="60">
        <f>F16+J16+F20</f>
        <v>355683.5</v>
      </c>
    </row>
  </sheetData>
  <mergeCells count="2">
    <mergeCell ref="B2:C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143B-03B0-49E5-AB56-AB104FC0D741}">
  <dimension ref="B2:L28"/>
  <sheetViews>
    <sheetView tabSelected="1" workbookViewId="0">
      <selection activeCell="J2" sqref="J2"/>
    </sheetView>
  </sheetViews>
  <sheetFormatPr defaultRowHeight="14.25"/>
  <cols>
    <col min="3" max="3" width="45.5" customWidth="1"/>
    <col min="4" max="4" width="16.625" customWidth="1"/>
    <col min="5" max="5" width="10.875" customWidth="1"/>
    <col min="6" max="6" width="20.25" customWidth="1"/>
    <col min="7" max="8" width="11.375" customWidth="1"/>
    <col min="9" max="9" width="16.625" customWidth="1"/>
    <col min="10" max="10" width="17.5" customWidth="1"/>
  </cols>
  <sheetData>
    <row r="2" spans="2:12" ht="15">
      <c r="J2" s="63" t="s">
        <v>35</v>
      </c>
    </row>
    <row r="5" spans="2:12" ht="15">
      <c r="B5" s="62" t="s">
        <v>19</v>
      </c>
      <c r="C5" s="62"/>
    </row>
    <row r="6" spans="2:12" ht="15">
      <c r="B6" s="61" t="s">
        <v>8</v>
      </c>
      <c r="C6" s="61"/>
    </row>
    <row r="7" spans="2:12" ht="15" thickBot="1"/>
    <row r="8" spans="2:12" ht="106.5" customHeight="1" thickBot="1">
      <c r="B8" s="3" t="s">
        <v>0</v>
      </c>
      <c r="C8" s="6" t="s">
        <v>1</v>
      </c>
      <c r="D8" s="36" t="s">
        <v>29</v>
      </c>
      <c r="E8" s="37" t="s">
        <v>3</v>
      </c>
      <c r="F8" s="38" t="s">
        <v>32</v>
      </c>
      <c r="G8" s="32" t="s">
        <v>5</v>
      </c>
      <c r="H8" s="23" t="s">
        <v>33</v>
      </c>
      <c r="I8" s="7" t="s">
        <v>23</v>
      </c>
      <c r="J8" s="24" t="s">
        <v>34</v>
      </c>
    </row>
    <row r="9" spans="2:12">
      <c r="B9" s="4">
        <v>1</v>
      </c>
      <c r="C9" s="31" t="s">
        <v>20</v>
      </c>
      <c r="D9" s="39">
        <v>83</v>
      </c>
      <c r="E9" s="4">
        <v>235</v>
      </c>
      <c r="F9" s="40">
        <f>D9*E9</f>
        <v>19505</v>
      </c>
      <c r="G9" s="33">
        <v>45</v>
      </c>
      <c r="H9" s="25">
        <v>169</v>
      </c>
      <c r="I9" s="16">
        <f>E9*1.05</f>
        <v>246.75</v>
      </c>
      <c r="J9" s="26">
        <f>H9*I9</f>
        <v>41700.75</v>
      </c>
      <c r="L9" s="15"/>
    </row>
    <row r="10" spans="2:12">
      <c r="B10" s="4">
        <v>2</v>
      </c>
      <c r="C10" s="31" t="s">
        <v>21</v>
      </c>
      <c r="D10" s="39">
        <v>83</v>
      </c>
      <c r="E10" s="4">
        <v>235</v>
      </c>
      <c r="F10" s="40">
        <f t="shared" ref="F10:F11" si="0">D10*E10</f>
        <v>19505</v>
      </c>
      <c r="G10" s="33">
        <v>45</v>
      </c>
      <c r="H10" s="27">
        <v>169</v>
      </c>
      <c r="I10" s="17">
        <f t="shared" ref="I10:I11" si="1">E10*1.05</f>
        <v>246.75</v>
      </c>
      <c r="J10" s="26">
        <f t="shared" ref="J10:J11" si="2">H10*I10</f>
        <v>41700.75</v>
      </c>
      <c r="L10" s="15"/>
    </row>
    <row r="11" spans="2:12" ht="15" thickBot="1">
      <c r="B11" s="4">
        <v>3</v>
      </c>
      <c r="C11" s="31" t="s">
        <v>22</v>
      </c>
      <c r="D11" s="41">
        <v>34</v>
      </c>
      <c r="E11" s="42">
        <v>210</v>
      </c>
      <c r="F11" s="43">
        <f t="shared" si="0"/>
        <v>7140</v>
      </c>
      <c r="G11" s="33">
        <v>8</v>
      </c>
      <c r="H11" s="28">
        <v>68</v>
      </c>
      <c r="I11" s="29">
        <f t="shared" si="1"/>
        <v>220.5</v>
      </c>
      <c r="J11" s="30">
        <f t="shared" si="2"/>
        <v>14994</v>
      </c>
      <c r="L11" s="15"/>
    </row>
    <row r="12" spans="2:12" ht="15.75" thickBot="1">
      <c r="E12" s="34" t="s">
        <v>6</v>
      </c>
      <c r="F12" s="35">
        <f>SUM(F9:F11)</f>
        <v>46150</v>
      </c>
      <c r="I12" s="9"/>
      <c r="J12" s="57">
        <f>SUM(J9:J11)</f>
        <v>98395.5</v>
      </c>
    </row>
    <row r="13" spans="2:12" ht="15" thickBot="1"/>
    <row r="14" spans="2:12" ht="15.75" thickBot="1">
      <c r="I14" s="19" t="s">
        <v>30</v>
      </c>
      <c r="J14" s="58">
        <f>F12+J12</f>
        <v>144545.5</v>
      </c>
    </row>
    <row r="28" spans="5:5">
      <c r="E28" s="18"/>
    </row>
  </sheetData>
  <mergeCells count="2">
    <mergeCell ref="B5:C5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OSA 1</vt:lpstr>
      <vt:lpstr>OSA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20260609_A_RKIK_Tellija_Lisa_2_marsruudid_2026_MK_Autobuss- uus liin nr 29</dc:title>
  <dc:creator>Lehti Peri</dc:creator>
  <cp:lastModifiedBy>Piret Reinmart</cp:lastModifiedBy>
  <dcterms:created xsi:type="dcterms:W3CDTF">2025-11-27T18:34:55Z</dcterms:created>
  <dcterms:modified xsi:type="dcterms:W3CDTF">2026-06-17T07:08:00Z</dcterms:modified>
</cp:coreProperties>
</file>